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26" activeTab="0"/>
  </bookViews>
  <sheets>
    <sheet name="Relevé de compteu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<sst xmlns="http://schemas.openxmlformats.org/spreadsheetml/2006/main" count="49" uniqueCount="41">
  <si>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RELEVES DE VOTRE COMPTEUR DE GAZ</t>
  </si>
  <si>
    <t xml:space="preserve">Ne remplir que cette colonne </t>
  </si>
  <si>
    <t>Date de relevé du compteur</t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</si>
  <si>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relevés 
sur le compteur</t>
    </r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</si>
  <si>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consommés</t>
    </r>
  </si>
  <si>
    <t>kWh consommés</t>
  </si>
  <si>
    <t>Décembre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</si>
  <si>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</si>
  <si>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</si>
  <si>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</si>
  <si>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</si>
  <si>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</si>
  <si>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</si>
  <si>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</si>
  <si>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</si>
  <si>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</si>
  <si>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</si>
  <si>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</si>
  <si>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r>
      <t>TOTAL</t>
    </r>
    <r>
      <rPr>
        <b/>
        <i/>
        <sz val="11"/>
        <color indexed="13"/>
        <rFont val="Arial"/>
        <family val="2"/>
      </rPr>
      <t xml:space="preserve"> :</t>
    </r>
  </si>
  <si>
    <t>A quelle facture s'attendre :</t>
  </si>
  <si>
    <t>Prix du kWh :</t>
  </si>
  <si>
    <t xml:space="preserve">Tarifs réglementés GAZ au: </t>
  </si>
  <si>
    <t>Abonnement</t>
  </si>
  <si>
    <t>Prix abonnement en €/an (quelque soit la zone tarifaire)</t>
  </si>
  <si>
    <t>Prix gaz en cts €/kWh</t>
  </si>
  <si>
    <t>Base
jusqu'à 1 000 kWh</t>
  </si>
  <si>
    <t>Cuisine</t>
  </si>
  <si>
    <t>B0
jusqu'à 6 000 kWh</t>
  </si>
  <si>
    <t>Cuisine + eau chaude</t>
  </si>
  <si>
    <t>B1
jusqu'à 150 000 kWh
Zone tarifaire 1</t>
  </si>
  <si>
    <t>Chauffage, ECS et/ou cuisine</t>
  </si>
  <si>
    <t>ex : Lyon</t>
  </si>
  <si>
    <t>B1
jusqu'à 150 000 kWh
Zone tarifaire 2</t>
  </si>
  <si>
    <t>ex : Lozanne</t>
  </si>
  <si>
    <t>B1
jusqu'à 150 000 kWh
Zone tarifaire 3</t>
  </si>
  <si>
    <t>B1
jusqu'à 150 000 kWh
Zone tarifaire 4</t>
  </si>
  <si>
    <t>ex : Amplepuis</t>
  </si>
  <si>
    <t>B1
jusqu'à 150 000 kWh
Zone tarifaire 5</t>
  </si>
  <si>
    <t>B1
jusqu'à 150 000 kWh
Zone tarifaire 6</t>
  </si>
  <si>
    <t>ex : Condrieu, Fleurieux sur l'Arbresles</t>
  </si>
  <si>
    <t>Facteur de conversion 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</si>
</sst>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\ [$€-1];[RED]#,##0.00\ [$€-1]"/>
    <numFmt numFmtId="167" formatCode="#,##0.00\ [$cts€-1]"/>
    <numFmt numFmtId="168" formatCode="#,###&quot; m3&quot;"/>
    <numFmt numFmtId="169" formatCode="#,###&quot; kWh&quot;"/>
    <numFmt numFmtId="170" formatCode="#,##0&quot; €&quot;;[RED]#,##0&quot; €&quot;"/>
    <numFmt numFmtId="171" formatCode="#,##0.00&quot; €&quot;;[RED]#,##0.00&quot; €&quot;"/>
    <numFmt numFmtId="172" formatCode="DD/MM/YYYY"/>
  </numFmts>
  <fonts count="27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i/>
      <sz val="11"/>
      <color indexed="13"/>
      <name val="Arial"/>
      <family val="2"/>
    </font>
    <font>
      <b/>
      <u val="single"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2" applyNumberFormat="0" applyFill="0" applyAlignment="0" applyProtection="0"/>
    <xf numFmtId="164" fontId="0" fillId="12" borderId="3" applyNumberFormat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14" borderId="0" applyNumberFormat="0" applyBorder="0" applyAlignment="0" applyProtection="0"/>
    <xf numFmtId="164" fontId="0" fillId="0" borderId="0">
      <alignment/>
      <protection/>
    </xf>
    <xf numFmtId="164" fontId="10" fillId="15" borderId="0" applyNumberFormat="0" applyBorder="0" applyAlignment="0" applyProtection="0"/>
    <xf numFmtId="164" fontId="11" fillId="2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16" borderId="9" applyNumberFormat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9" fillId="0" borderId="0" xfId="0" applyFont="1" applyAlignment="1" applyProtection="1">
      <alignment horizontal="left" vertical="center"/>
      <protection/>
    </xf>
    <xf numFmtId="164" fontId="1" fillId="0" borderId="0" xfId="0" applyFont="1" applyAlignment="1" applyProtection="1">
      <alignment/>
      <protection/>
    </xf>
    <xf numFmtId="164" fontId="20" fillId="12" borderId="10" xfId="0" applyFont="1" applyFill="1" applyBorder="1" applyAlignment="1" applyProtection="1">
      <alignment horizontal="center" vertical="center" wrapText="1"/>
      <protection/>
    </xf>
    <xf numFmtId="164" fontId="20" fillId="17" borderId="0" xfId="0" applyFont="1" applyFill="1" applyBorder="1" applyAlignment="1" applyProtection="1">
      <alignment horizontal="left" vertical="center" wrapText="1"/>
      <protection/>
    </xf>
    <xf numFmtId="164" fontId="20" fillId="18" borderId="11" xfId="0" applyFont="1" applyFill="1" applyBorder="1" applyAlignment="1" applyProtection="1">
      <alignment horizontal="center" vertical="center" wrapText="1"/>
      <protection/>
    </xf>
    <xf numFmtId="164" fontId="20" fillId="18" borderId="12" xfId="0" applyFont="1" applyFill="1" applyBorder="1" applyAlignment="1" applyProtection="1">
      <alignment horizontal="center" vertical="center" wrapText="1"/>
      <protection/>
    </xf>
    <xf numFmtId="164" fontId="22" fillId="15" borderId="13" xfId="0" applyFont="1" applyFill="1" applyBorder="1" applyAlignment="1" applyProtection="1">
      <alignment horizontal="left" vertical="center" wrapText="1"/>
      <protection/>
    </xf>
    <xf numFmtId="164" fontId="22" fillId="0" borderId="13" xfId="0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Border="1" applyAlignment="1" applyProtection="1">
      <alignment horizontal="center" vertical="center"/>
      <protection/>
    </xf>
    <xf numFmtId="164" fontId="22" fillId="17" borderId="14" xfId="0" applyFont="1" applyFill="1" applyBorder="1" applyAlignment="1" applyProtection="1">
      <alignment horizontal="left" vertical="center" wrapText="1"/>
      <protection/>
    </xf>
    <xf numFmtId="165" fontId="22" fillId="0" borderId="13" xfId="0" applyNumberFormat="1" applyFont="1" applyBorder="1" applyAlignment="1" applyProtection="1">
      <alignment horizontal="center" vertical="center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 horizontal="center" vertical="center" wrapText="1"/>
      <protection/>
    </xf>
    <xf numFmtId="164" fontId="22" fillId="17" borderId="13" xfId="0" applyFont="1" applyFill="1" applyBorder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center" vertical="center"/>
      <protection/>
    </xf>
    <xf numFmtId="164" fontId="0" fillId="0" borderId="0" xfId="0" applyAlignment="1" applyProtection="1">
      <alignment vertical="top" wrapText="1"/>
      <protection/>
    </xf>
    <xf numFmtId="165" fontId="2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Alignment="1" applyProtection="1">
      <alignment horizontal="center" vertical="center" wrapText="1"/>
      <protection/>
    </xf>
    <xf numFmtId="165" fontId="22" fillId="6" borderId="13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167" fontId="1" fillId="0" borderId="0" xfId="0" applyNumberFormat="1" applyFont="1" applyAlignment="1" applyProtection="1">
      <alignment horizontal="center" vertical="center"/>
      <protection/>
    </xf>
    <xf numFmtId="164" fontId="24" fillId="19" borderId="0" xfId="0" applyFont="1" applyFill="1" applyAlignment="1" applyProtection="1">
      <alignment horizontal="center" vertical="center" wrapText="1"/>
      <protection/>
    </xf>
    <xf numFmtId="168" fontId="20" fillId="20" borderId="15" xfId="0" applyNumberFormat="1" applyFont="1" applyFill="1" applyBorder="1" applyAlignment="1" applyProtection="1">
      <alignment horizontal="center" vertical="center" wrapText="1"/>
      <protection/>
    </xf>
    <xf numFmtId="169" fontId="20" fillId="2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center" vertical="center"/>
      <protection/>
    </xf>
    <xf numFmtId="164" fontId="26" fillId="15" borderId="0" xfId="0" applyFont="1" applyFill="1" applyAlignment="1" applyProtection="1">
      <alignment vertical="center"/>
      <protection/>
    </xf>
    <xf numFmtId="170" fontId="20" fillId="0" borderId="0" xfId="0" applyNumberFormat="1" applyFont="1" applyAlignment="1" applyProtection="1">
      <alignment horizontal="center" vertical="center"/>
      <protection/>
    </xf>
    <xf numFmtId="164" fontId="26" fillId="0" borderId="0" xfId="0" applyFont="1" applyAlignment="1" applyProtection="1">
      <alignment vertical="center"/>
      <protection/>
    </xf>
    <xf numFmtId="164" fontId="26" fillId="15" borderId="0" xfId="0" applyFont="1" applyFill="1" applyAlignment="1" applyProtection="1">
      <alignment horizontal="right" vertical="center"/>
      <protection/>
    </xf>
    <xf numFmtId="171" fontId="20" fillId="0" borderId="0" xfId="0" applyNumberFormat="1" applyFont="1" applyAlignment="1" applyProtection="1">
      <alignment horizontal="center" vertical="center"/>
      <protection/>
    </xf>
    <xf numFmtId="164" fontId="20" fillId="0" borderId="0" xfId="0" applyFont="1" applyBorder="1" applyAlignment="1">
      <alignment horizontal="left" vertical="center"/>
    </xf>
    <xf numFmtId="172" fontId="20" fillId="7" borderId="16" xfId="0" applyNumberFormat="1" applyFont="1" applyFill="1" applyBorder="1" applyAlignment="1" applyProtection="1">
      <alignment horizontal="center" vertical="center"/>
      <protection locked="0"/>
    </xf>
    <xf numFmtId="164" fontId="23" fillId="0" borderId="13" xfId="0" applyFont="1" applyBorder="1" applyAlignment="1">
      <alignment horizontal="center" vertical="center" wrapText="1"/>
    </xf>
    <xf numFmtId="166" fontId="1" fillId="5" borderId="13" xfId="0" applyNumberFormat="1" applyFont="1" applyFill="1" applyBorder="1" applyAlignment="1" applyProtection="1">
      <alignment horizontal="center" vertical="center"/>
      <protection locked="0"/>
    </xf>
    <xf numFmtId="167" fontId="1" fillId="5" borderId="13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3" fillId="0" borderId="0" xfId="0" applyFont="1" applyAlignment="1">
      <alignment vertical="center"/>
    </xf>
    <xf numFmtId="164" fontId="1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3 2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125" zoomScaleNormal="125" workbookViewId="0" topLeftCell="A9">
      <selection activeCell="E24" sqref="E24"/>
    </sheetView>
  </sheetViews>
  <sheetFormatPr defaultColWidth="11.00390625" defaultRowHeight="12.75"/>
  <cols>
    <col min="1" max="1" width="22.875" style="1" customWidth="1"/>
    <col min="2" max="4" width="17.625" style="1" customWidth="1"/>
    <col min="5" max="16384" width="10.75390625" style="1" customWidth="1"/>
  </cols>
  <sheetData>
    <row r="1" ht="54.75" customHeight="1">
      <c r="A1" s="2" t="s">
        <v>0</v>
      </c>
    </row>
    <row r="2" spans="1:2" ht="27.75" customHeight="1">
      <c r="A2" s="3"/>
      <c r="B2" s="4" t="s">
        <v>1</v>
      </c>
    </row>
    <row r="3" spans="1:4" ht="39" customHeight="1">
      <c r="A3" s="5" t="s">
        <v>2</v>
      </c>
      <c r="B3" s="6" t="s">
        <v>3</v>
      </c>
      <c r="C3" s="7" t="s">
        <v>4</v>
      </c>
      <c r="D3" s="7" t="s">
        <v>5</v>
      </c>
    </row>
    <row r="4" spans="1:4" ht="36" customHeight="1">
      <c r="A4" s="8" t="s">
        <v>6</v>
      </c>
      <c r="B4" s="9"/>
      <c r="C4" s="10">
        <f>IF(('Relevé de compteur'!B5-'Relevé de compteur'!B4)&lt;0,0,('Relevé de compteur'!B5-'Relevé de compteur'!B4))</f>
        <v>0</v>
      </c>
      <c r="D4" s="10">
        <f>C4*Données!$B$14</f>
        <v>0</v>
      </c>
    </row>
    <row r="5" spans="1:4" ht="36" customHeight="1">
      <c r="A5" s="11" t="s">
        <v>7</v>
      </c>
      <c r="B5" s="12"/>
      <c r="C5" s="10">
        <f>IF(('Relevé de compteur'!B6-'Relevé de compteur'!B5)&lt;0,0,('Relevé de compteur'!B6-'Relevé de compteur'!B5))</f>
        <v>0</v>
      </c>
      <c r="D5" s="10">
        <f>C5*Données!$B$14</f>
        <v>0</v>
      </c>
    </row>
    <row r="6" spans="1:8" ht="36" customHeight="1">
      <c r="A6" s="8" t="s">
        <v>8</v>
      </c>
      <c r="B6" s="13"/>
      <c r="C6" s="10">
        <f>IF(('Relevé de compteur'!B7-'Relevé de compteur'!B6)&lt;0,0,('Relevé de compteur'!B7-'Relevé de compteur'!B6))</f>
        <v>0</v>
      </c>
      <c r="D6" s="10">
        <f>C6*Données!$B$14</f>
        <v>0</v>
      </c>
      <c r="G6" s="14"/>
      <c r="H6" s="15"/>
    </row>
    <row r="7" spans="1:8" ht="36" customHeight="1">
      <c r="A7" s="16" t="s">
        <v>9</v>
      </c>
      <c r="B7" s="13"/>
      <c r="C7" s="10">
        <f>IF(('Relevé de compteur'!B8-'Relevé de compteur'!B7)&lt;0,0,('Relevé de compteur'!B8-'Relevé de compteur'!B7))</f>
        <v>0</v>
      </c>
      <c r="D7" s="10">
        <f>C7*Données!$B$14</f>
        <v>0</v>
      </c>
      <c r="G7" s="14"/>
      <c r="H7" s="17"/>
    </row>
    <row r="8" spans="1:8" ht="36" customHeight="1">
      <c r="A8" s="8" t="s">
        <v>10</v>
      </c>
      <c r="B8" s="13"/>
      <c r="C8" s="10">
        <f>IF(('Relevé de compteur'!B9-'Relevé de compteur'!B8)&lt;0,0,('Relevé de compteur'!B9-'Relevé de compteur'!B8))</f>
        <v>0</v>
      </c>
      <c r="D8" s="10">
        <f>C8*Données!$B$14</f>
        <v>0</v>
      </c>
      <c r="G8" s="14"/>
      <c r="H8" s="17"/>
    </row>
    <row r="9" spans="1:8" ht="36" customHeight="1">
      <c r="A9" s="16" t="s">
        <v>11</v>
      </c>
      <c r="B9" s="13"/>
      <c r="C9" s="10">
        <f>IF(('Relevé de compteur'!B10-'Relevé de compteur'!B9)&lt;0,0,('Relevé de compteur'!B10-'Relevé de compteur'!B9))</f>
        <v>0</v>
      </c>
      <c r="D9" s="10">
        <f>C9*Données!$B$14</f>
        <v>0</v>
      </c>
      <c r="G9" s="14"/>
      <c r="H9" s="17"/>
    </row>
    <row r="10" spans="1:8" ht="36" customHeight="1">
      <c r="A10" s="8" t="s">
        <v>12</v>
      </c>
      <c r="B10" s="13"/>
      <c r="C10" s="10">
        <f>IF(('Relevé de compteur'!B11-'Relevé de compteur'!B10)&lt;0,0,('Relevé de compteur'!B11-'Relevé de compteur'!B10))</f>
        <v>0</v>
      </c>
      <c r="D10" s="10">
        <f>C10*Données!$B$14</f>
        <v>0</v>
      </c>
      <c r="G10" s="14"/>
      <c r="H10" s="17"/>
    </row>
    <row r="11" spans="1:8" ht="36" customHeight="1">
      <c r="A11" s="16" t="s">
        <v>13</v>
      </c>
      <c r="B11" s="13"/>
      <c r="C11" s="10">
        <f>IF(('Relevé de compteur'!B12-'Relevé de compteur'!B11)&lt;0,0,('Relevé de compteur'!B12-'Relevé de compteur'!B11))</f>
        <v>0</v>
      </c>
      <c r="D11" s="10">
        <f>C11*Données!$B$14</f>
        <v>0</v>
      </c>
      <c r="G11" s="14"/>
      <c r="H11" s="17"/>
    </row>
    <row r="12" spans="1:4" ht="36" customHeight="1">
      <c r="A12" s="8" t="s">
        <v>14</v>
      </c>
      <c r="B12" s="13"/>
      <c r="C12" s="10">
        <f>IF(('Relevé de compteur'!B13-'Relevé de compteur'!B12)&lt;0,0,('Relevé de compteur'!B13-'Relevé de compteur'!B12))</f>
        <v>0</v>
      </c>
      <c r="D12" s="10">
        <f>C12*Données!$B$14</f>
        <v>0</v>
      </c>
    </row>
    <row r="13" spans="1:4" ht="36" customHeight="1">
      <c r="A13" s="16" t="s">
        <v>15</v>
      </c>
      <c r="B13" s="13"/>
      <c r="C13" s="10">
        <f>IF(('Relevé de compteur'!B14-'Relevé de compteur'!B13)&lt;0,0,('Relevé de compteur'!B14-'Relevé de compteur'!B13))</f>
        <v>0</v>
      </c>
      <c r="D13" s="10">
        <f>C13*Données!$B$14</f>
        <v>0</v>
      </c>
    </row>
    <row r="14" spans="1:9" ht="36" customHeight="1">
      <c r="A14" s="8" t="s">
        <v>16</v>
      </c>
      <c r="B14" s="13"/>
      <c r="C14" s="10">
        <f>IF(('Relevé de compteur'!B15-'Relevé de compteur'!B14)&lt;0,0,('Relevé de compteur'!B15-'Relevé de compteur'!B14))</f>
        <v>0</v>
      </c>
      <c r="D14" s="10">
        <f>C14*Données!$B$14</f>
        <v>0</v>
      </c>
      <c r="G14" s="18"/>
      <c r="H14" s="18"/>
      <c r="I14" s="18"/>
    </row>
    <row r="15" spans="1:9" ht="36" customHeight="1">
      <c r="A15" s="16" t="s">
        <v>17</v>
      </c>
      <c r="B15" s="19"/>
      <c r="C15" s="10">
        <f>IF(('Relevé de compteur'!B16-'Relevé de compteur'!B15)&lt;0,0,('Relevé de compteur'!B16-'Relevé de compteur'!B15))</f>
        <v>0</v>
      </c>
      <c r="D15" s="10">
        <f>C15*Données!$B$14</f>
        <v>0</v>
      </c>
      <c r="F15" s="20"/>
      <c r="G15" s="20"/>
      <c r="H15" s="20"/>
      <c r="I15" s="18"/>
    </row>
    <row r="16" spans="1:9" ht="36" customHeight="1">
      <c r="A16" s="8" t="s">
        <v>6</v>
      </c>
      <c r="B16" s="13"/>
      <c r="C16" s="21"/>
      <c r="D16" s="21"/>
      <c r="F16" s="20"/>
      <c r="G16" s="22"/>
      <c r="H16" s="23"/>
      <c r="I16" s="18"/>
    </row>
    <row r="17" spans="2:9" ht="17.25">
      <c r="B17" s="24" t="s">
        <v>18</v>
      </c>
      <c r="C17" s="25">
        <f>SUM(C4:C15)</f>
        <v>0</v>
      </c>
      <c r="D17" s="26">
        <f>SUM(D4:D15)</f>
        <v>0</v>
      </c>
      <c r="F17" s="20"/>
      <c r="G17" s="22"/>
      <c r="H17" s="23"/>
      <c r="I17" s="18"/>
    </row>
    <row r="18" spans="4:9" ht="12.75">
      <c r="D18" s="27">
        <f>IF(D17&lt;1001,"Tarif Base",IF(D17&lt;6001,"Tarif B0",IF(D17&gt;6000,"Tarif B1")))</f>
        <v>0</v>
      </c>
      <c r="F18" s="20"/>
      <c r="G18" s="22"/>
      <c r="H18" s="23"/>
      <c r="I18" s="18"/>
    </row>
    <row r="19" spans="6:8" ht="12.75">
      <c r="F19" s="20"/>
      <c r="G19" s="22"/>
      <c r="H19" s="23"/>
    </row>
    <row r="20" spans="6:8" ht="12.75">
      <c r="F20" s="20"/>
      <c r="G20" s="22"/>
      <c r="H20" s="23"/>
    </row>
    <row r="21" spans="6:8" ht="14.25">
      <c r="F21" s="20"/>
      <c r="G21" s="22"/>
      <c r="H21" s="23"/>
    </row>
    <row r="22" spans="1:2" ht="15">
      <c r="A22" s="28" t="s">
        <v>19</v>
      </c>
      <c r="B22" s="29">
        <f>IF(D17&lt;1001,Données!B3+D17*Données!C3/100,IF(D17&lt;6001,Données!B4+D17*Données!C4/100,IF(D17&gt;6000,Données!B5+D17*Données!C5/100)))</f>
        <v>66.43</v>
      </c>
    </row>
    <row r="23" spans="1:2" ht="15">
      <c r="A23" s="30"/>
      <c r="B23" s="29"/>
    </row>
    <row r="24" spans="1:2" ht="16.5">
      <c r="A24" s="31" t="s">
        <v>20</v>
      </c>
      <c r="B24" s="32" t="e">
        <f>B22/D17</f>
        <v>#DIV/0!</v>
      </c>
    </row>
    <row r="27" ht="15"/>
  </sheetData>
  <sheetProtection selectLockedCells="1" selectUnlockedCells="1"/>
  <printOptions/>
  <pageMargins left="0.36666666666666664" right="0.4666666666666667" top="0.34444444444444444" bottom="0.9840277777777777" header="0.5118055555555555" footer="0.5"/>
  <pageSetup horizontalDpi="300" verticalDpi="300" orientation="portrait" paperSize="9"/>
  <headerFooter alignWithMargins="0">
    <oddFooter>&amp;C&amp;"Arial,Gras"&amp;12&amp;ULes informations ci-dessus ne sont données qu'à titre informatif et ne nous engagent pas.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125" zoomScaleNormal="125" workbookViewId="0" topLeftCell="A1">
      <selection activeCell="B3" sqref="B3"/>
    </sheetView>
  </sheetViews>
  <sheetFormatPr defaultColWidth="11.00390625" defaultRowHeight="12.75"/>
  <cols>
    <col min="1" max="1" width="16.125" style="0" customWidth="1"/>
    <col min="2" max="2" width="16.375" style="0" customWidth="1"/>
    <col min="4" max="4" width="20.625" style="0" customWidth="1"/>
    <col min="9" max="9" width="14.50390625" style="0" customWidth="1"/>
  </cols>
  <sheetData>
    <row r="1" spans="1:10" ht="27" customHeight="1">
      <c r="A1" s="33" t="s">
        <v>21</v>
      </c>
      <c r="B1" s="33"/>
      <c r="C1" s="34">
        <v>40574</v>
      </c>
      <c r="I1" s="34">
        <v>40178</v>
      </c>
      <c r="J1" s="34"/>
    </row>
    <row r="2" spans="1:10" ht="42" customHeight="1">
      <c r="A2" s="35" t="s">
        <v>22</v>
      </c>
      <c r="B2" s="35" t="s">
        <v>23</v>
      </c>
      <c r="C2" s="35" t="s">
        <v>24</v>
      </c>
      <c r="I2" s="35" t="s">
        <v>23</v>
      </c>
      <c r="J2" s="35" t="s">
        <v>24</v>
      </c>
    </row>
    <row r="3" spans="1:10" ht="28.5" customHeight="1">
      <c r="A3" s="35" t="s">
        <v>25</v>
      </c>
      <c r="B3" s="36">
        <v>66.43</v>
      </c>
      <c r="C3" s="37">
        <v>10.25</v>
      </c>
      <c r="D3" s="38" t="s">
        <v>26</v>
      </c>
      <c r="E3" s="39"/>
      <c r="I3" s="36">
        <v>58.34</v>
      </c>
      <c r="J3" s="37">
        <v>10.25</v>
      </c>
    </row>
    <row r="4" spans="1:10" ht="28.5" customHeight="1">
      <c r="A4" s="35" t="s">
        <v>27</v>
      </c>
      <c r="B4" s="36">
        <v>78.33</v>
      </c>
      <c r="C4" s="37">
        <v>8.43</v>
      </c>
      <c r="D4" s="38" t="s">
        <v>28</v>
      </c>
      <c r="E4" s="39"/>
      <c r="I4" s="36">
        <v>70.24</v>
      </c>
      <c r="J4" s="37">
        <v>8.66</v>
      </c>
    </row>
    <row r="5" spans="1:10" ht="39.75" customHeight="1">
      <c r="A5" s="35" t="s">
        <v>29</v>
      </c>
      <c r="B5" s="36">
        <v>226.57</v>
      </c>
      <c r="C5" s="37">
        <v>5.7</v>
      </c>
      <c r="D5" s="38" t="s">
        <v>30</v>
      </c>
      <c r="E5" s="38" t="s">
        <v>31</v>
      </c>
      <c r="I5" s="36">
        <v>214.99</v>
      </c>
      <c r="J5" s="37">
        <v>5.66</v>
      </c>
    </row>
    <row r="6" spans="1:10" ht="45.75">
      <c r="A6" s="35" t="s">
        <v>32</v>
      </c>
      <c r="B6" s="36">
        <v>226.57</v>
      </c>
      <c r="C6" s="37">
        <v>5.78</v>
      </c>
      <c r="D6" s="38" t="s">
        <v>30</v>
      </c>
      <c r="E6" s="38" t="s">
        <v>33</v>
      </c>
      <c r="I6" s="36">
        <v>214.99</v>
      </c>
      <c r="J6" s="37">
        <v>5.74</v>
      </c>
    </row>
    <row r="7" spans="1:10" ht="45.75">
      <c r="A7" s="35" t="s">
        <v>34</v>
      </c>
      <c r="B7" s="36">
        <v>226.57</v>
      </c>
      <c r="C7" s="37">
        <v>5.85</v>
      </c>
      <c r="D7" s="38" t="s">
        <v>30</v>
      </c>
      <c r="E7" s="38"/>
      <c r="I7" s="36">
        <v>214.99</v>
      </c>
      <c r="J7" s="37">
        <v>5.81</v>
      </c>
    </row>
    <row r="8" spans="1:10" ht="45.75">
      <c r="A8" s="35" t="s">
        <v>35</v>
      </c>
      <c r="B8" s="36">
        <v>226.57</v>
      </c>
      <c r="C8" s="37">
        <v>5.92</v>
      </c>
      <c r="D8" s="38" t="s">
        <v>30</v>
      </c>
      <c r="E8" s="38" t="s">
        <v>36</v>
      </c>
      <c r="I8" s="36">
        <v>214.99</v>
      </c>
      <c r="J8" s="37">
        <v>5.88</v>
      </c>
    </row>
    <row r="9" spans="1:10" ht="45.75">
      <c r="A9" s="35" t="s">
        <v>37</v>
      </c>
      <c r="B9" s="36">
        <v>226.57</v>
      </c>
      <c r="C9" s="37">
        <v>5.99</v>
      </c>
      <c r="D9" s="38" t="s">
        <v>30</v>
      </c>
      <c r="E9" s="38"/>
      <c r="I9" s="36">
        <v>214.99</v>
      </c>
      <c r="J9" s="37">
        <v>5.95</v>
      </c>
    </row>
    <row r="10" spans="1:10" ht="45.75">
      <c r="A10" s="35" t="s">
        <v>38</v>
      </c>
      <c r="B10" s="36">
        <v>226.57</v>
      </c>
      <c r="C10" s="37">
        <v>6.06</v>
      </c>
      <c r="D10" s="38" t="s">
        <v>30</v>
      </c>
      <c r="E10" s="38" t="s">
        <v>39</v>
      </c>
      <c r="I10" s="36">
        <v>214.99</v>
      </c>
      <c r="J10" s="37">
        <v>6.02</v>
      </c>
    </row>
    <row r="11" ht="12.75">
      <c r="B11" s="40"/>
    </row>
    <row r="14" spans="1:2" ht="12.75">
      <c r="A14" s="41" t="s">
        <v>40</v>
      </c>
      <c r="B14" s="42">
        <v>11.5</v>
      </c>
    </row>
  </sheetData>
  <sheetProtection sheet="1"/>
  <mergeCells count="2">
    <mergeCell ref="A1:B1"/>
    <mergeCell ref="I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/>
  <cp:lastPrinted>2011-07-07T08:50:27Z</cp:lastPrinted>
  <dcterms:created xsi:type="dcterms:W3CDTF">2008-09-25T14:18:54Z</dcterms:created>
  <dcterms:modified xsi:type="dcterms:W3CDTF">2015-02-16T13:32:41Z</dcterms:modified>
  <cp:category/>
  <cp:version/>
  <cp:contentType/>
  <cp:contentStatus/>
  <cp:revision>3</cp:revision>
</cp:coreProperties>
</file>